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 сайт\ОКС\"/>
    </mc:Choice>
  </mc:AlternateContent>
  <bookViews>
    <workbookView xWindow="0" yWindow="0" windowWidth="19230" windowHeight="126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2" i="1"/>
  <c r="F21" i="1"/>
  <c r="F20" i="1"/>
  <c r="E20" i="1"/>
  <c r="F19" i="1"/>
  <c r="E19" i="1"/>
  <c r="F18" i="1"/>
  <c r="E18" i="1"/>
  <c r="F17" i="1"/>
  <c r="F15" i="1"/>
  <c r="F14" i="1"/>
  <c r="E13" i="1"/>
  <c r="F10" i="1"/>
  <c r="F7" i="1"/>
</calcChain>
</file>

<file path=xl/sharedStrings.xml><?xml version="1.0" encoding="utf-8"?>
<sst xmlns="http://schemas.openxmlformats.org/spreadsheetml/2006/main" count="149" uniqueCount="70">
  <si>
    <r>
      <rPr>
        <sz val="14"/>
        <color theme="1"/>
        <rFont val="Times New Roman"/>
        <family val="1"/>
        <charset val="204"/>
      </rPr>
      <t>Информация об инвестиционных программах ОА "Газпром газораспределение Тула"
за 2022 год в сфере транспортировки газа по газораспределительным сетям</t>
    </r>
    <r>
      <rPr>
        <sz val="12"/>
        <color theme="1"/>
        <rFont val="Times New Roman"/>
        <family val="1"/>
        <charset val="204"/>
      </rPr>
      <t xml:space="preserve">
</t>
    </r>
  </si>
  <si>
    <t>№</t>
  </si>
  <si>
    <t>Наименование показателя</t>
  </si>
  <si>
    <t>Сроки строительства</t>
  </si>
  <si>
    <t>Стоимостная оценка инвестиций,тыс.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</si>
  <si>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</si>
  <si>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</si>
  <si>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</si>
  <si>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</si>
  <si>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</si>
  <si>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</si>
  <si>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</si>
  <si>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 газопро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</si>
  <si>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</si>
  <si>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</si>
  <si>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</si>
  <si>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</si>
  <si>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</si>
  <si>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----</t>
  </si>
  <si>
    <t>3.</t>
  </si>
  <si>
    <t>Объекты капитального строительства (основные стройки):</t>
  </si>
  <si>
    <t>4.</t>
  </si>
  <si>
    <t>Новые объекты:</t>
  </si>
  <si>
    <t>4.1.</t>
  </si>
  <si>
    <t>Строительство внутрипоселковых газопроводов</t>
  </si>
  <si>
    <t>Заемные средства группы Газпром межрегионгаз</t>
  </si>
  <si>
    <t>4.2.</t>
  </si>
  <si>
    <t>Догазификация</t>
  </si>
  <si>
    <t>Заемные средства группы Газпром межрегионгаз, Спецнадбавка, объекты догазификации (в рамках программы социальной газификации)</t>
  </si>
  <si>
    <t>4.3.</t>
  </si>
  <si>
    <t>Объекты, выполняемые по договорам о технологическом подключении (присоединении) в рамках Постановления Правительства РФ от 30.12.2013 № 1314</t>
  </si>
  <si>
    <t>Плата за технологическое присоединение (постановление от 30.12.2013 № 1314)</t>
  </si>
  <si>
    <t>4.4.</t>
  </si>
  <si>
    <t>Линейная часть (газопроводы)</t>
  </si>
  <si>
    <t>амортизация спецнадбавка</t>
  </si>
  <si>
    <t>Системы телемеханики и телеметрии (на сетях газораспределения)</t>
  </si>
  <si>
    <t>амортизация  прибыль</t>
  </si>
  <si>
    <t>4.6.</t>
  </si>
  <si>
    <t>Здания и сооружения (административного и общепроизводственного назначения)</t>
  </si>
  <si>
    <t>амортизация</t>
  </si>
  <si>
    <t>5.</t>
  </si>
  <si>
    <t>Реконструируемые (модернизируемые) объекты:</t>
  </si>
  <si>
    <t>5.1.</t>
  </si>
  <si>
    <t>амортизация  спецнадбавка прибыль</t>
  </si>
  <si>
    <t>5.2.</t>
  </si>
  <si>
    <t xml:space="preserve">амортизация  </t>
  </si>
  <si>
    <t>5.3.</t>
  </si>
  <si>
    <t>пункты редуцирования газа</t>
  </si>
  <si>
    <t>5.4.</t>
  </si>
  <si>
    <t>ЭХЗ, СКЗ</t>
  </si>
  <si>
    <t>6.</t>
  </si>
  <si>
    <t>Сведения о приобретении оборудования, не входящие в сметы строек</t>
  </si>
  <si>
    <t>6.1.</t>
  </si>
  <si>
    <t>Автотранспорт</t>
  </si>
  <si>
    <t>амортизация прибыль</t>
  </si>
  <si>
    <t>6.2.</t>
  </si>
  <si>
    <t>Оргтехника</t>
  </si>
  <si>
    <t>6.3.</t>
  </si>
  <si>
    <t>Оборудование для эксплуатации  газового хозяйства</t>
  </si>
  <si>
    <t>Прочее оборудование</t>
  </si>
  <si>
    <t>7.</t>
  </si>
  <si>
    <t>Сведения о долгосрочных финансовых вложениях</t>
  </si>
  <si>
    <t>8.</t>
  </si>
  <si>
    <t>Сведения о приобретении внеоборотных активов</t>
  </si>
  <si>
    <t>8.1.</t>
  </si>
  <si>
    <t>Приобретение нематериальных активов</t>
  </si>
  <si>
    <t xml:space="preserve">амортизация </t>
  </si>
  <si>
    <t>8.2.</t>
  </si>
  <si>
    <t>Прочие объекты основных средств (по договору лизинга)</t>
  </si>
  <si>
    <t>амортизация будущих периодов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</si>
</sst>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"/>
  <sheetViews>
    <sheetView tabSelected="1" workbookViewId="0">
      <selection sqref="A1:XFD1048576"/>
    </sheetView>
  </sheetViews>
  <sheetFormatPr defaultRowHeight="15.75" x14ac:dyDescent="0.25"/>
  <cols>
    <col min="1" max="1" width="6.7109375" style="13" customWidth="1"/>
    <col min="2" max="2" width="31.28515625" style="13" customWidth="1"/>
    <col min="3" max="4" width="12.28515625" style="13" customWidth="1"/>
    <col min="5" max="6" width="14.85546875" style="13" customWidth="1"/>
    <col min="7" max="7" width="24.42578125" style="13" customWidth="1"/>
    <col min="8" max="10" width="16.85546875" style="13" customWidth="1"/>
    <col min="11" max="12" width="9.140625" style="13"/>
    <col min="13" max="13" width="10.140625" style="13" customWidth="1"/>
    <col min="14" max="14" width="11.85546875" style="13" bestFit="1" customWidth="1"/>
    <col min="15" max="23" width="9.140625" style="13"/>
  </cols>
  <sheetData>
    <row r="2" spans="1:23" s="3" customForma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spans="1:23" s="7" customFormat="1" x14ac:dyDescent="0.25">
      <c r="A4" s="4" t="s">
        <v>1</v>
      </c>
      <c r="B4" s="4" t="s">
        <v>2</v>
      </c>
      <c r="C4" s="4" t="s">
        <v>3</v>
      </c>
      <c r="D4" s="4"/>
      <c r="E4" s="4" t="s">
        <v>4</v>
      </c>
      <c r="F4" s="4"/>
      <c r="G4" s="4"/>
      <c r="H4" s="4" t="s">
        <v>5</v>
      </c>
      <c r="I4" s="4"/>
      <c r="J4" s="4"/>
      <c r="K4" s="5"/>
      <c r="L4" s="5"/>
      <c r="M4" s="5"/>
      <c r="N4" s="6"/>
      <c r="O4" s="5"/>
      <c r="P4" s="5"/>
      <c r="Q4" s="5"/>
      <c r="R4" s="5"/>
      <c r="S4" s="5"/>
      <c r="T4" s="5"/>
      <c r="U4" s="5"/>
      <c r="V4" s="5"/>
      <c r="W4" s="5"/>
    </row>
    <row r="5" spans="1:23" s="7" customFormat="1" ht="79.5" thickBot="1" x14ac:dyDescent="0.3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.5" thickBot="1" x14ac:dyDescent="0.3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2">
        <v>10</v>
      </c>
    </row>
    <row r="7" spans="1:23" s="19" customFormat="1" x14ac:dyDescent="0.25">
      <c r="A7" s="14" t="s">
        <v>14</v>
      </c>
      <c r="B7" s="15" t="s">
        <v>15</v>
      </c>
      <c r="C7" s="16"/>
      <c r="D7" s="16"/>
      <c r="E7" s="17"/>
      <c r="F7" s="17">
        <f>F10+F17+F22+F28</f>
        <v>1884979.22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19" customFormat="1" ht="47.25" x14ac:dyDescent="0.25">
      <c r="A8" s="20" t="s">
        <v>16</v>
      </c>
      <c r="B8" s="21" t="s">
        <v>17</v>
      </c>
      <c r="C8" s="22" t="s">
        <v>18</v>
      </c>
      <c r="D8" s="22" t="s">
        <v>18</v>
      </c>
      <c r="E8" s="22" t="s">
        <v>18</v>
      </c>
      <c r="F8" s="22" t="s">
        <v>18</v>
      </c>
      <c r="G8" s="22" t="s">
        <v>18</v>
      </c>
      <c r="H8" s="22" t="s">
        <v>18</v>
      </c>
      <c r="I8" s="22" t="s">
        <v>18</v>
      </c>
      <c r="J8" s="22" t="s">
        <v>18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s="19" customFormat="1" ht="47.25" x14ac:dyDescent="0.25">
      <c r="A9" s="20" t="s">
        <v>19</v>
      </c>
      <c r="B9" s="21" t="s">
        <v>20</v>
      </c>
      <c r="C9" s="22" t="s">
        <v>18</v>
      </c>
      <c r="D9" s="22" t="s">
        <v>18</v>
      </c>
      <c r="E9" s="23" t="s">
        <v>18</v>
      </c>
      <c r="F9" s="23" t="s">
        <v>18</v>
      </c>
      <c r="G9" s="23" t="s">
        <v>18</v>
      </c>
      <c r="H9" s="22" t="s">
        <v>18</v>
      </c>
      <c r="I9" s="22" t="s">
        <v>18</v>
      </c>
      <c r="J9" s="22" t="s">
        <v>18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s="19" customFormat="1" x14ac:dyDescent="0.25">
      <c r="A10" s="20" t="s">
        <v>21</v>
      </c>
      <c r="B10" s="21" t="s">
        <v>22</v>
      </c>
      <c r="C10" s="24"/>
      <c r="D10" s="24"/>
      <c r="E10" s="25"/>
      <c r="F10" s="25">
        <f>F11+F12+F13+F14+F15+F16</f>
        <v>1608853.38</v>
      </c>
      <c r="G10" s="25"/>
      <c r="H10" s="26"/>
      <c r="I10" s="26"/>
      <c r="J10" s="26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s="35" customFormat="1" ht="25.5" x14ac:dyDescent="0.25">
      <c r="A11" s="27" t="s">
        <v>23</v>
      </c>
      <c r="B11" s="28" t="s">
        <v>24</v>
      </c>
      <c r="C11" s="29">
        <v>2022</v>
      </c>
      <c r="D11" s="29">
        <v>2025</v>
      </c>
      <c r="E11" s="30">
        <v>887653.48</v>
      </c>
      <c r="F11" s="31">
        <v>171986.3</v>
      </c>
      <c r="G11" s="30" t="s">
        <v>25</v>
      </c>
      <c r="H11" s="32">
        <v>329.35</v>
      </c>
      <c r="I11" s="33"/>
      <c r="J11" s="3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s="35" customFormat="1" ht="76.5" x14ac:dyDescent="0.25">
      <c r="A12" s="27" t="s">
        <v>26</v>
      </c>
      <c r="B12" s="28" t="s">
        <v>27</v>
      </c>
      <c r="C12" s="29">
        <v>2021</v>
      </c>
      <c r="D12" s="29">
        <v>2023</v>
      </c>
      <c r="E12" s="30">
        <v>311374.40999999997</v>
      </c>
      <c r="F12" s="31">
        <v>649817.18999999994</v>
      </c>
      <c r="G12" s="30" t="s">
        <v>28</v>
      </c>
      <c r="H12" s="32">
        <v>3.5</v>
      </c>
      <c r="I12" s="33"/>
      <c r="J12" s="32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5" customFormat="1" ht="76.5" x14ac:dyDescent="0.25">
      <c r="A13" s="27" t="s">
        <v>29</v>
      </c>
      <c r="B13" s="36" t="s">
        <v>30</v>
      </c>
      <c r="C13" s="29">
        <v>2022</v>
      </c>
      <c r="D13" s="29">
        <v>2023</v>
      </c>
      <c r="E13" s="30">
        <f>48339.98+F13</f>
        <v>661671.71</v>
      </c>
      <c r="F13" s="30">
        <v>613331.73</v>
      </c>
      <c r="G13" s="30" t="s">
        <v>31</v>
      </c>
      <c r="H13" s="32">
        <v>4.12</v>
      </c>
      <c r="I13" s="22" t="s">
        <v>18</v>
      </c>
      <c r="J13" s="22" t="s">
        <v>18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s="35" customFormat="1" ht="12.75" x14ac:dyDescent="0.25">
      <c r="A14" s="27" t="s">
        <v>32</v>
      </c>
      <c r="B14" s="37" t="s">
        <v>33</v>
      </c>
      <c r="C14" s="29">
        <v>2022</v>
      </c>
      <c r="D14" s="29">
        <v>2023</v>
      </c>
      <c r="E14" s="30">
        <v>135386.72</v>
      </c>
      <c r="F14" s="30">
        <f>144791.87+10000</f>
        <v>154791.87</v>
      </c>
      <c r="G14" s="30" t="s">
        <v>34</v>
      </c>
      <c r="H14" s="32">
        <v>25.41</v>
      </c>
      <c r="I14" s="33"/>
      <c r="J14" s="32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5" customFormat="1" ht="25.5" x14ac:dyDescent="0.25">
      <c r="A15" s="27" t="s">
        <v>32</v>
      </c>
      <c r="B15" s="37" t="s">
        <v>35</v>
      </c>
      <c r="C15" s="29">
        <v>2022</v>
      </c>
      <c r="D15" s="29">
        <v>2022</v>
      </c>
      <c r="E15" s="30">
        <v>15009.67</v>
      </c>
      <c r="F15" s="30">
        <f>16573.49+658.32</f>
        <v>17231.810000000001</v>
      </c>
      <c r="G15" s="30" t="s">
        <v>36</v>
      </c>
      <c r="H15" s="32"/>
      <c r="I15" s="33"/>
      <c r="J15" s="33">
        <v>14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s="35" customFormat="1" ht="51" x14ac:dyDescent="0.25">
      <c r="A16" s="27" t="s">
        <v>37</v>
      </c>
      <c r="B16" s="37" t="s">
        <v>38</v>
      </c>
      <c r="C16" s="29">
        <v>2022</v>
      </c>
      <c r="D16" s="29"/>
      <c r="E16" s="30">
        <v>2184.84</v>
      </c>
      <c r="F16" s="30">
        <v>1694.48</v>
      </c>
      <c r="G16" s="30" t="s">
        <v>39</v>
      </c>
      <c r="H16" s="22" t="s">
        <v>18</v>
      </c>
      <c r="I16" s="22" t="s">
        <v>18</v>
      </c>
      <c r="J16" s="22" t="s">
        <v>18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19" customFormat="1" ht="31.5" x14ac:dyDescent="0.25">
      <c r="A17" s="20" t="s">
        <v>40</v>
      </c>
      <c r="B17" s="21" t="s">
        <v>41</v>
      </c>
      <c r="C17" s="24"/>
      <c r="D17" s="24"/>
      <c r="E17" s="25"/>
      <c r="F17" s="25">
        <f>F18+F19+F20+F21</f>
        <v>122530.53000000001</v>
      </c>
      <c r="G17" s="25"/>
      <c r="H17" s="26"/>
      <c r="I17" s="38"/>
      <c r="J17" s="38"/>
      <c r="K17" s="18"/>
      <c r="L17" s="18"/>
      <c r="M17" s="39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s="35" customFormat="1" ht="25.5" x14ac:dyDescent="0.25">
      <c r="A18" s="27" t="s">
        <v>42</v>
      </c>
      <c r="B18" s="37" t="s">
        <v>33</v>
      </c>
      <c r="C18" s="29">
        <v>2021</v>
      </c>
      <c r="D18" s="29">
        <v>2023</v>
      </c>
      <c r="E18" s="30">
        <f>3728.86+F18</f>
        <v>62075.8</v>
      </c>
      <c r="F18" s="30">
        <f>51635.58+4800+1911.36</f>
        <v>58346.94</v>
      </c>
      <c r="G18" s="30" t="s">
        <v>43</v>
      </c>
      <c r="H18" s="32">
        <v>6.5</v>
      </c>
      <c r="I18" s="33">
        <v>110</v>
      </c>
      <c r="J18" s="22" t="s">
        <v>18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5" customFormat="1" ht="51" x14ac:dyDescent="0.25">
      <c r="A19" s="27" t="s">
        <v>44</v>
      </c>
      <c r="B19" s="37" t="s">
        <v>38</v>
      </c>
      <c r="C19" s="29">
        <v>2021</v>
      </c>
      <c r="D19" s="29">
        <v>2024</v>
      </c>
      <c r="E19" s="30">
        <f>F19+2350.7</f>
        <v>8350.93</v>
      </c>
      <c r="F19" s="30">
        <f>4500.23+1500</f>
        <v>6000.23</v>
      </c>
      <c r="G19" s="30" t="s">
        <v>45</v>
      </c>
      <c r="H19" s="22" t="s">
        <v>18</v>
      </c>
      <c r="I19" s="22" t="s">
        <v>18</v>
      </c>
      <c r="J19" s="22" t="s">
        <v>18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35" customFormat="1" x14ac:dyDescent="0.25">
      <c r="A20" s="27" t="s">
        <v>46</v>
      </c>
      <c r="B20" s="37" t="s">
        <v>47</v>
      </c>
      <c r="C20" s="29">
        <v>2022</v>
      </c>
      <c r="D20" s="29">
        <v>2022</v>
      </c>
      <c r="E20" s="30">
        <f>1519.44+F20</f>
        <v>56892.340000000004</v>
      </c>
      <c r="F20" s="30">
        <f>53372.9+2000</f>
        <v>55372.9</v>
      </c>
      <c r="G20" s="30" t="s">
        <v>45</v>
      </c>
      <c r="H20" s="22" t="s">
        <v>18</v>
      </c>
      <c r="I20" s="22" t="s">
        <v>18</v>
      </c>
      <c r="J20" s="33">
        <v>19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5" customFormat="1" x14ac:dyDescent="0.25">
      <c r="A21" s="27" t="s">
        <v>48</v>
      </c>
      <c r="B21" s="37" t="s">
        <v>49</v>
      </c>
      <c r="C21" s="29"/>
      <c r="D21" s="29"/>
      <c r="E21" s="30"/>
      <c r="F21" s="30">
        <f>1610.46+1200</f>
        <v>2810.46</v>
      </c>
      <c r="G21" s="30"/>
      <c r="H21" s="22" t="s">
        <v>18</v>
      </c>
      <c r="I21" s="22" t="s">
        <v>18</v>
      </c>
      <c r="J21" s="33">
        <v>8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s="19" customFormat="1" ht="47.25" x14ac:dyDescent="0.25">
      <c r="A22" s="20" t="s">
        <v>50</v>
      </c>
      <c r="B22" s="21" t="s">
        <v>51</v>
      </c>
      <c r="C22" s="22" t="s">
        <v>18</v>
      </c>
      <c r="D22" s="22" t="s">
        <v>18</v>
      </c>
      <c r="E22" s="23" t="s">
        <v>18</v>
      </c>
      <c r="F22" s="25">
        <f>F23+F24+F25+F26</f>
        <v>101167.28</v>
      </c>
      <c r="G22" s="23" t="s">
        <v>18</v>
      </c>
      <c r="H22" s="22" t="s">
        <v>18</v>
      </c>
      <c r="I22" s="22" t="s">
        <v>18</v>
      </c>
      <c r="J22" s="22" t="s">
        <v>18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35" customFormat="1" x14ac:dyDescent="0.25">
      <c r="A23" s="40" t="s">
        <v>52</v>
      </c>
      <c r="B23" s="37" t="s">
        <v>53</v>
      </c>
      <c r="C23" s="22" t="s">
        <v>18</v>
      </c>
      <c r="D23" s="22" t="s">
        <v>18</v>
      </c>
      <c r="E23" s="23" t="s">
        <v>18</v>
      </c>
      <c r="F23" s="30">
        <v>89335.59</v>
      </c>
      <c r="G23" s="30" t="s">
        <v>54</v>
      </c>
      <c r="H23" s="22" t="s">
        <v>18</v>
      </c>
      <c r="I23" s="22" t="s">
        <v>18</v>
      </c>
      <c r="J23" s="22" t="s">
        <v>18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s="35" customFormat="1" ht="12.75" x14ac:dyDescent="0.25">
      <c r="A24" s="27" t="s">
        <v>55</v>
      </c>
      <c r="B24" s="37" t="s">
        <v>56</v>
      </c>
      <c r="C24" s="29"/>
      <c r="D24" s="29"/>
      <c r="E24" s="30"/>
      <c r="F24" s="30">
        <v>0</v>
      </c>
      <c r="G24" s="30">
        <v>0</v>
      </c>
      <c r="H24" s="32"/>
      <c r="I24" s="32"/>
      <c r="J24" s="32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5" customFormat="1" ht="25.5" x14ac:dyDescent="0.25">
      <c r="A25" s="27" t="s">
        <v>57</v>
      </c>
      <c r="B25" s="37" t="s">
        <v>58</v>
      </c>
      <c r="C25" s="22" t="s">
        <v>18</v>
      </c>
      <c r="D25" s="22" t="s">
        <v>18</v>
      </c>
      <c r="E25" s="23" t="s">
        <v>18</v>
      </c>
      <c r="F25" s="30">
        <v>11461.89</v>
      </c>
      <c r="G25" s="30" t="s">
        <v>54</v>
      </c>
      <c r="H25" s="22" t="s">
        <v>18</v>
      </c>
      <c r="I25" s="22" t="s">
        <v>18</v>
      </c>
      <c r="J25" s="22" t="s">
        <v>18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s="35" customFormat="1" x14ac:dyDescent="0.25">
      <c r="A26" s="27"/>
      <c r="B26" s="37" t="s">
        <v>59</v>
      </c>
      <c r="C26" s="22"/>
      <c r="D26" s="22"/>
      <c r="E26" s="23"/>
      <c r="F26" s="30">
        <v>369.8</v>
      </c>
      <c r="G26" s="30"/>
      <c r="H26" s="22"/>
      <c r="I26" s="22"/>
      <c r="J26" s="22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19" customFormat="1" ht="31.5" x14ac:dyDescent="0.25">
      <c r="A27" s="20" t="s">
        <v>60</v>
      </c>
      <c r="B27" s="21" t="s">
        <v>61</v>
      </c>
      <c r="C27" s="22" t="s">
        <v>18</v>
      </c>
      <c r="D27" s="22" t="s">
        <v>18</v>
      </c>
      <c r="E27" s="23" t="s">
        <v>18</v>
      </c>
      <c r="F27" s="23" t="s">
        <v>18</v>
      </c>
      <c r="G27" s="23" t="s">
        <v>18</v>
      </c>
      <c r="H27" s="22" t="s">
        <v>18</v>
      </c>
      <c r="I27" s="22" t="s">
        <v>18</v>
      </c>
      <c r="J27" s="22" t="s">
        <v>18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s="19" customFormat="1" ht="31.5" x14ac:dyDescent="0.25">
      <c r="A28" s="20" t="s">
        <v>62</v>
      </c>
      <c r="B28" s="21" t="s">
        <v>63</v>
      </c>
      <c r="C28" s="22" t="s">
        <v>18</v>
      </c>
      <c r="D28" s="22" t="s">
        <v>18</v>
      </c>
      <c r="E28" s="23" t="s">
        <v>18</v>
      </c>
      <c r="F28" s="25">
        <f>F29+F30</f>
        <v>52428.030000000006</v>
      </c>
      <c r="G28" s="23" t="s">
        <v>18</v>
      </c>
      <c r="H28" s="22" t="s">
        <v>18</v>
      </c>
      <c r="I28" s="22" t="s">
        <v>18</v>
      </c>
      <c r="J28" s="22" t="s">
        <v>18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s="35" customFormat="1" ht="25.5" x14ac:dyDescent="0.25">
      <c r="A29" s="27" t="s">
        <v>64</v>
      </c>
      <c r="B29" s="37" t="s">
        <v>65</v>
      </c>
      <c r="C29" s="22" t="s">
        <v>18</v>
      </c>
      <c r="D29" s="22" t="s">
        <v>18</v>
      </c>
      <c r="E29" s="23" t="s">
        <v>18</v>
      </c>
      <c r="F29" s="30">
        <v>1166.8</v>
      </c>
      <c r="G29" s="30" t="s">
        <v>66</v>
      </c>
      <c r="H29" s="22" t="s">
        <v>18</v>
      </c>
      <c r="I29" s="22" t="s">
        <v>18</v>
      </c>
      <c r="J29" s="22" t="s">
        <v>18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35" customFormat="1" ht="25.5" x14ac:dyDescent="0.2">
      <c r="A30" s="27" t="s">
        <v>67</v>
      </c>
      <c r="B30" s="41" t="s">
        <v>68</v>
      </c>
      <c r="C30" s="22" t="s">
        <v>18</v>
      </c>
      <c r="D30" s="22" t="s">
        <v>18</v>
      </c>
      <c r="E30" s="23" t="s">
        <v>18</v>
      </c>
      <c r="F30" s="30">
        <v>51261.23</v>
      </c>
      <c r="G30" s="30" t="s">
        <v>69</v>
      </c>
      <c r="H30" s="22" t="s">
        <v>18</v>
      </c>
      <c r="I30" s="22" t="s">
        <v>18</v>
      </c>
      <c r="J30" s="22" t="s">
        <v>18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x14ac:dyDescent="0.25">
      <c r="E31" s="42"/>
      <c r="F31" s="42"/>
      <c r="G31" s="42"/>
    </row>
    <row r="32" spans="1:23" x14ac:dyDescent="0.25">
      <c r="E32" s="42"/>
      <c r="F32" s="42"/>
      <c r="G32" s="42"/>
    </row>
    <row r="33" spans="5:7" x14ac:dyDescent="0.25">
      <c r="E33" s="42"/>
      <c r="F33" s="42"/>
      <c r="G33" s="42"/>
    </row>
    <row r="34" spans="5:7" x14ac:dyDescent="0.25">
      <c r="E34" s="42"/>
      <c r="F34" s="42"/>
      <c r="G34" s="42"/>
    </row>
    <row r="35" spans="5:7" x14ac:dyDescent="0.25">
      <c r="E35" s="42"/>
      <c r="F35" s="42"/>
      <c r="G35" s="42"/>
    </row>
    <row r="36" spans="5:7" x14ac:dyDescent="0.25">
      <c r="E36" s="42"/>
      <c r="F36" s="42"/>
      <c r="G36" s="42"/>
    </row>
  </sheetData>
  <mergeCells count="6">
    <mergeCell ref="A2:J2"/>
    <mergeCell ref="A4:A5"/>
    <mergeCell ref="B4:B5"/>
    <mergeCell ref="C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Литягов Андрей Александрович</dc:creator>
  <cp:lastModifiedBy>Литягов Андрей Александрович</cp:lastModifiedBy>
  <dcterms:created xsi:type="dcterms:W3CDTF">2025-09-30T13:19:07Z</dcterms:created>
  <dcterms:modified xsi:type="dcterms:W3CDTF">2025-09-30T13:19:19Z</dcterms:modified>
</cp:coreProperties>
</file>