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165" activeTab="0"/>
  </bookViews>
  <sheets>
    <sheet name="Расчет ФАС 2020 " sheetId="1" r:id="rId1"/>
    <sheet name="План ГРО 2020" sheetId="2" r:id="rId2"/>
  </sheets>
  <definedNames>
    <definedName name="_xlnm.Print_Area" localSheetId="1">'План ГРО 2020'!$A$1:$DA$71</definedName>
    <definedName name="_xlnm.Print_Area" localSheetId="0">'Расчет ФАС 2020 '!$A$1:$DE$71</definedName>
  </definedNames>
  <calcPr fullCalcOnLoad="1"/>
</workbook>
</file>

<file path=xl/sharedStrings.xml><?xml version="1.0" encoding="utf-8"?>
<sst xmlns="http://schemas.openxmlformats.org/spreadsheetml/2006/main" count="379" uniqueCount="137">
  <si>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</si>
  <si>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</si>
  <si>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</si>
  <si>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</si>
  <si>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</si>
  <si>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</si>
  <si>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</si>
  <si>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</si>
  <si>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</si>
  <si>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</si>
  <si>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</si>
  <si>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</si>
  <si>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</si>
  <si>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</si>
  <si>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</si>
  <si>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</si>
  <si>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</si>
  <si>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</si>
  <si>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</si>
  <si>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</si>
  <si>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</si>
  <si>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</si>
  <si>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</si>
  <si>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</si>
  <si>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</si>
  <si>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</si>
  <si>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</si>
  <si>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</si>
  <si>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</si>
  <si>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</si>
  <si>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</si>
  <si>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</si>
  <si>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</si>
  <si>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</si>
  <si>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</si>
  <si>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</si>
  <si>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</si>
  <si>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</si>
  <si>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</si>
  <si>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</si>
  <si>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</si>
  <si>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</si>
  <si>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</si>
  <si>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</si>
  <si>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</si>
  <si>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</si>
  <si>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</si>
  <si>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</si>
  <si>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</si>
  <si>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</si>
  <si>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</si>
  <si>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</si>
  <si>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</si>
  <si>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</si>
  <si>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</si>
  <si>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</si>
  <si>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</si>
  <si>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</si>
  <si>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</si>
  <si>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</si>
  <si>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</si>
  <si>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</si>
  <si>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</si>
  <si>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</si>
  <si>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</si>
  <si>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на (за) 20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</si>
  <si>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</si>
  <si>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</si>
  <si>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</si>
  <si>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</si>
  <si>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</si>
  <si>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</si>
  <si>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</si>
  <si>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</si>
  <si>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</si>
  <si>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</si>
  <si>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</si>
  <si>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</si>
  <si>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</si>
  <si>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</si>
  <si>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</si>
  <si>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</si>
  <si>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</si>
  <si>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</si>
  <si>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</si>
  <si>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</si>
  <si>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</si>
  <si>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</si>
  <si>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</si>
  <si>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</si>
  <si>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</si>
  <si>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</si>
  <si>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</si>
  <si>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</si>
  <si>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</si>
  <si>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</si>
  <si>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</si>
  <si>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</si>
  <si>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</si>
  <si>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</si>
  <si>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</si>
  <si>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</si>
  <si>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</si>
  <si>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</si>
  <si>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</si>
  <si>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</si>
  <si>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</si>
  <si>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</si>
  <si>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</si>
  <si>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</si>
  <si>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</si>
  <si>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</si>
  <si>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</si>
  <si>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</si>
  <si>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</si>
  <si>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</si>
  <si>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</si>
  <si>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</si>
  <si>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</si>
  <si>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</si>
  <si>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</si>
  <si>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</si>
  <si>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</si>
  <si>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</si>
  <si>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</si>
  <si>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</si>
  <si>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Тульской области</t>
  </si>
  <si>
    <t>20</t>
  </si>
  <si>
    <t>АО "Газпром газораспределение Тула"</t>
  </si>
  <si>
    <t>Плановые
показатели ГРО 
на 2020 год</t>
  </si>
  <si>
    <t>Расчетные показатели ФАС России 
на 2021 год</t>
  </si>
  <si>
    <t>Расчетные показатели ФАС России 
на 2022 год</t>
  </si>
  <si>
    <t>Расчетные показатели ФАС России 
на 2023 год</t>
  </si>
  <si>
    <t>Расчетные показатели ФАС России 
на 2024 год</t>
  </si>
  <si>
    <t>Расчетные показатели ФАС России 
на 2020 год</t>
  </si>
  <si>
    <t>год</t>
  </si>
  <si>
    <r>
      <t xml:space="preserve">по 20 </t>
    </r>
    <r>
      <rPr>
        <b/>
        <u val="single"/>
        <sz val="12"/>
        <rFont val="Times New Roman"/>
        <family val="1"/>
      </rPr>
      <t>24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</si>
</sst>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name val="Times New Roman Cyr"/>
      <family val="0"/>
    </font>
    <font>
      <b/>
      <sz val="8"/>
      <name val="Times New Roman Cyr"/>
      <family val="0"/>
    </font>
    <font>
      <b/>
      <u val="single"/>
      <sz val="12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vertical="top"/>
    </xf>
    <xf numFmtId="4" fontId="5" fillId="0" borderId="12" xfId="0" applyNumberFormat="1" applyFont="1" applyBorder="1" applyAlignment="1">
      <alignment horizontal="center" vertical="top"/>
    </xf>
    <xf numFmtId="4" fontId="5" fillId="0" borderId="13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/>
    </xf>
    <xf numFmtId="4" fontId="24" fillId="0" borderId="14" xfId="52" applyNumberFormat="1" applyFont="1" applyFill="1" applyBorder="1" applyAlignment="1">
      <alignment horizontal="center" vertical="center" wrapText="1"/>
      <protection/>
    </xf>
    <xf numFmtId="4" fontId="24" fillId="0" borderId="15" xfId="52" applyNumberFormat="1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3" fontId="4" fillId="0" borderId="13" xfId="0" applyNumberFormat="1" applyFont="1" applyBorder="1" applyAlignment="1">
      <alignment horizontal="center" vertical="top"/>
    </xf>
    <xf numFmtId="3" fontId="4" fillId="0" borderId="14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left"/>
    </xf>
    <xf numFmtId="2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чет затра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71"/>
  <sheetViews>
    <sheetView tabSelected="1" view="pageBreakPreview" zoomScaleSheetLayoutView="100" zoomScalePageLayoutView="0" workbookViewId="0" topLeftCell="A1">
      <selection activeCell="HC69" sqref="HC69"/>
    </sheetView>
  </sheetViews>
  <sheetFormatPr defaultColWidth="0.875" defaultRowHeight="12.75"/>
  <cols>
    <col min="1" max="105" width="0.875" style="1" customWidth="1"/>
    <col min="106" max="106" width="16.00390625" style="1" customWidth="1"/>
    <col min="107" max="107" width="15.75390625" style="1" customWidth="1"/>
    <col min="108" max="108" width="14.625" style="1" customWidth="1"/>
    <col min="109" max="109" width="16.125" style="1" customWidth="1"/>
    <col min="110" max="16384" width="0.875" style="1" customWidth="1"/>
  </cols>
  <sheetData>
    <row r="1" spans="105:109" s="2" customFormat="1" ht="15">
      <c r="DA1" s="12"/>
      <c r="DE1" s="2" t="s">
        <v>123</v>
      </c>
    </row>
    <row r="2" s="2" customFormat="1" ht="15"/>
    <row r="3" spans="1:109" s="3" customFormat="1" ht="15.7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44"/>
      <c r="DC3" s="44"/>
      <c r="DD3" s="44"/>
      <c r="DE3" s="44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128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 t="s">
        <v>65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 t="s">
        <v>127</v>
      </c>
      <c r="CF4" s="17"/>
      <c r="CG4" s="17"/>
      <c r="CH4" s="17"/>
      <c r="CI4" s="55" t="s">
        <v>136</v>
      </c>
      <c r="CJ4" s="55"/>
      <c r="CK4" s="55"/>
      <c r="CL4" s="55"/>
      <c r="CM4" s="55"/>
      <c r="CN4" s="55"/>
      <c r="CO4" s="56"/>
      <c r="CP4" s="56"/>
      <c r="CQ4" s="56"/>
      <c r="CR4" s="56"/>
      <c r="CS4" s="56"/>
      <c r="CT4" s="56"/>
      <c r="CU4" s="56"/>
      <c r="CV4" s="56"/>
      <c r="CW4" s="4"/>
      <c r="CX4" s="4"/>
      <c r="CY4" s="4"/>
      <c r="CZ4" s="4" t="s">
        <v>135</v>
      </c>
      <c r="DA4" s="4"/>
    </row>
    <row r="5" spans="16:104" s="5" customFormat="1" ht="11.25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9" s="3" customFormat="1" ht="15.75">
      <c r="A6" s="15" t="s">
        <v>73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44"/>
      <c r="DC6" s="44"/>
      <c r="DD6" s="44"/>
      <c r="DE6" s="44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74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126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4" t="s">
        <v>75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="2" customFormat="1" ht="15"/>
    <row r="10" spans="1:109" s="5" customFormat="1" ht="60.75" customHeight="1">
      <c r="A10" s="29" t="s">
        <v>1</v>
      </c>
      <c r="B10" s="29"/>
      <c r="C10" s="29"/>
      <c r="D10" s="29"/>
      <c r="E10" s="29"/>
      <c r="F10" s="29"/>
      <c r="G10" s="29"/>
      <c r="H10" s="29"/>
      <c r="I10" s="29" t="s">
        <v>76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 t="s">
        <v>2</v>
      </c>
      <c r="BY10" s="29"/>
      <c r="BZ10" s="29"/>
      <c r="CA10" s="29"/>
      <c r="CB10" s="29"/>
      <c r="CC10" s="29"/>
      <c r="CD10" s="29"/>
      <c r="CE10" s="29"/>
      <c r="CF10" s="29"/>
      <c r="CG10" s="29"/>
      <c r="CH10" s="36" t="s">
        <v>134</v>
      </c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7" t="s">
        <v>130</v>
      </c>
      <c r="DC10" s="37" t="s">
        <v>131</v>
      </c>
      <c r="DD10" s="37" t="s">
        <v>132</v>
      </c>
      <c r="DE10" s="37" t="s">
        <v>133</v>
      </c>
    </row>
    <row r="11" spans="1:109" s="10" customFormat="1" ht="11.25" customHeight="1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77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33">
        <f>CH12+CH13+CH14+CH19+CH20</f>
        <v>1658231.9953</v>
      </c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  <c r="DB11" s="43">
        <f>DB12+DB13+DB14+DB19+DB20</f>
        <v>1703010.2006</v>
      </c>
      <c r="DC11" s="43">
        <f>DC12+DC13+DC14+DC19+DC20</f>
        <v>1744037.6054</v>
      </c>
      <c r="DD11" s="43">
        <f>DD12+DD13+DD14+DD19+DD20</f>
        <v>1792690.1145000001</v>
      </c>
      <c r="DE11" s="43">
        <f>DE12+DE13+DE14+DE19+DE20</f>
        <v>1842789.0657</v>
      </c>
    </row>
    <row r="12" spans="1:109" s="5" customFormat="1" ht="11.25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7" t="s">
        <v>4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8"/>
      <c r="BX12" s="19" t="s">
        <v>77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33">
        <v>771606.37</v>
      </c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  <c r="DB12" s="39">
        <v>802470.6248</v>
      </c>
      <c r="DC12" s="39">
        <v>834569.4498</v>
      </c>
      <c r="DD12" s="39">
        <v>867952.2278</v>
      </c>
      <c r="DE12" s="40">
        <v>902670.3169</v>
      </c>
    </row>
    <row r="13" spans="1:109" s="5" customFormat="1" ht="11.25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7" t="s">
        <v>6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8"/>
      <c r="BX13" s="19" t="s">
        <v>77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33">
        <v>230941.7865</v>
      </c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5"/>
      <c r="DB13" s="39">
        <v>240179.458</v>
      </c>
      <c r="DC13" s="39">
        <v>249786.6363</v>
      </c>
      <c r="DD13" s="39">
        <v>259778.1018</v>
      </c>
      <c r="DE13" s="40">
        <v>270169.2259</v>
      </c>
    </row>
    <row r="14" spans="1:109" s="5" customFormat="1" ht="11.25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7" t="s">
        <v>85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19" t="s">
        <v>77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33">
        <f>SUM(CH15:DA18)</f>
        <v>196074.1</v>
      </c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  <c r="DB14" s="43">
        <f>SUM(DB15:DB18)</f>
        <v>203525.7542</v>
      </c>
      <c r="DC14" s="43">
        <f>SUM(DC15:DC18)</f>
        <v>211515.3476</v>
      </c>
      <c r="DD14" s="43">
        <f>SUM(DD15:DD18)</f>
        <v>219975.9614</v>
      </c>
      <c r="DE14" s="43">
        <f>SUM(DE15:DE18)</f>
        <v>228774.9999</v>
      </c>
    </row>
    <row r="15" spans="1:109" s="5" customFormat="1" ht="11.25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78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77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30">
        <v>144725.71</v>
      </c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  <c r="DB15" s="42">
        <v>150514.7384</v>
      </c>
      <c r="DC15" s="42">
        <v>156535.3279</v>
      </c>
      <c r="DD15" s="42">
        <v>162796.7411</v>
      </c>
      <c r="DE15" s="42">
        <v>169308.6107</v>
      </c>
    </row>
    <row r="16" spans="1:109" s="5" customFormat="1" ht="11.25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77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30">
        <v>13193.21</v>
      </c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  <c r="DB16" s="42">
        <v>13615.3927</v>
      </c>
      <c r="DC16" s="42">
        <v>14119.1623</v>
      </c>
      <c r="DD16" s="42">
        <v>14683.9287</v>
      </c>
      <c r="DE16" s="42">
        <v>15271.2859</v>
      </c>
    </row>
    <row r="17" spans="1:109" s="5" customFormat="1" ht="11.25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77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30">
        <v>35720.51</v>
      </c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  <c r="DB17" s="42">
        <v>36863.5663</v>
      </c>
      <c r="DC17" s="42">
        <v>38227.5183</v>
      </c>
      <c r="DD17" s="42">
        <v>39756.619</v>
      </c>
      <c r="DE17" s="42">
        <v>41346.8838</v>
      </c>
    </row>
    <row r="18" spans="1:109" s="5" customFormat="1" ht="11.25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77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30">
        <v>2434.67</v>
      </c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  <c r="DB18" s="42">
        <v>2532.0568</v>
      </c>
      <c r="DC18" s="42">
        <v>2633.3391</v>
      </c>
      <c r="DD18" s="42">
        <v>2738.6726</v>
      </c>
      <c r="DE18" s="42">
        <v>2848.2195</v>
      </c>
    </row>
    <row r="19" spans="1:109" s="5" customFormat="1" ht="11.25">
      <c r="A19" s="24" t="s">
        <v>12</v>
      </c>
      <c r="B19" s="25"/>
      <c r="C19" s="25"/>
      <c r="D19" s="25"/>
      <c r="E19" s="25"/>
      <c r="F19" s="25"/>
      <c r="G19" s="25"/>
      <c r="H19" s="26"/>
      <c r="I19" s="9"/>
      <c r="J19" s="27" t="s">
        <v>88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8"/>
      <c r="BX19" s="19" t="s">
        <v>77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33">
        <v>188340.83</v>
      </c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  <c r="DB19" s="43">
        <v>184430.41</v>
      </c>
      <c r="DC19" s="43">
        <v>179780.73</v>
      </c>
      <c r="DD19" s="43">
        <v>174335.81</v>
      </c>
      <c r="DE19" s="43">
        <v>168055.57</v>
      </c>
    </row>
    <row r="20" spans="1:109" s="5" customFormat="1" ht="11.25">
      <c r="A20" s="24" t="s">
        <v>13</v>
      </c>
      <c r="B20" s="25"/>
      <c r="C20" s="25"/>
      <c r="D20" s="25"/>
      <c r="E20" s="25"/>
      <c r="F20" s="25"/>
      <c r="G20" s="25"/>
      <c r="H20" s="26"/>
      <c r="I20" s="9"/>
      <c r="J20" s="27" t="s">
        <v>124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8"/>
      <c r="BX20" s="19" t="s">
        <v>77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33">
        <f>CH21+CH26+CH29+CH34+CH44+CH45</f>
        <v>271268.9088</v>
      </c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6"/>
      <c r="DB20" s="43">
        <f>DB21+DB26+DB29+DB34+DB44+DB45</f>
        <v>272403.9536</v>
      </c>
      <c r="DC20" s="43">
        <f>DC21+DC26+DC29+DC34+DC44+DC45</f>
        <v>268385.4417</v>
      </c>
      <c r="DD20" s="43">
        <f>DD21+DD26+DD29+DD34+DD44+DD45</f>
        <v>270648.0135</v>
      </c>
      <c r="DE20" s="43">
        <f>DE21+DE26+DE29+DE34+DE44+DE45</f>
        <v>273118.95300000004</v>
      </c>
    </row>
    <row r="21" spans="1:109" s="5" customFormat="1" ht="11.25">
      <c r="A21" s="24" t="s">
        <v>14</v>
      </c>
      <c r="B21" s="25"/>
      <c r="C21" s="25"/>
      <c r="D21" s="25"/>
      <c r="E21" s="25"/>
      <c r="F21" s="25"/>
      <c r="G21" s="25"/>
      <c r="H21" s="26"/>
      <c r="I21" s="9"/>
      <c r="J21" s="27" t="s">
        <v>89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8"/>
      <c r="BX21" s="19" t="s">
        <v>77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33">
        <v>47646.42</v>
      </c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6"/>
      <c r="DB21" s="43">
        <v>47646.42</v>
      </c>
      <c r="DC21" s="43">
        <v>47975.468799999995</v>
      </c>
      <c r="DD21" s="43">
        <v>47975.468799999995</v>
      </c>
      <c r="DE21" s="43">
        <v>47975.468799999995</v>
      </c>
    </row>
    <row r="22" spans="1:109" s="5" customFormat="1" ht="11.25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77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30">
        <v>8226.22</v>
      </c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  <c r="DB22" s="42">
        <v>8226.22</v>
      </c>
      <c r="DC22" s="42">
        <v>8555.2688</v>
      </c>
      <c r="DD22" s="42">
        <v>8555.2688</v>
      </c>
      <c r="DE22" s="42">
        <v>8555.2688</v>
      </c>
    </row>
    <row r="23" spans="1:109" s="5" customFormat="1" ht="11.25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77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30">
        <v>38342.1</v>
      </c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2"/>
      <c r="DB23" s="42">
        <v>38342.1</v>
      </c>
      <c r="DC23" s="42">
        <v>38342.1</v>
      </c>
      <c r="DD23" s="42">
        <v>38342.1</v>
      </c>
      <c r="DE23" s="42">
        <v>38342.1</v>
      </c>
    </row>
    <row r="24" spans="1:109" s="5" customFormat="1" ht="22.5" customHeight="1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77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19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  <c r="DB24" s="38"/>
      <c r="DC24" s="38"/>
      <c r="DD24" s="38"/>
      <c r="DE24" s="38"/>
    </row>
    <row r="25" spans="1:109" s="5" customFormat="1" ht="11.25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77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30">
        <v>1072.7</v>
      </c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2"/>
      <c r="DB25" s="42">
        <v>1072.7</v>
      </c>
      <c r="DC25" s="42">
        <v>1072.7</v>
      </c>
      <c r="DD25" s="42">
        <v>1072.7</v>
      </c>
      <c r="DE25" s="42">
        <v>1072.7</v>
      </c>
    </row>
    <row r="26" spans="1:109" s="5" customFormat="1" ht="11.25">
      <c r="A26" s="24" t="s">
        <v>23</v>
      </c>
      <c r="B26" s="25"/>
      <c r="C26" s="25"/>
      <c r="D26" s="25"/>
      <c r="E26" s="25"/>
      <c r="F26" s="25"/>
      <c r="G26" s="25"/>
      <c r="H26" s="26"/>
      <c r="I26" s="9"/>
      <c r="J26" s="27" t="s">
        <v>66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8"/>
      <c r="BX26" s="19" t="s">
        <v>77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33">
        <f>SUM(CH27:DA28)</f>
        <v>1761.63</v>
      </c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  <c r="DB26" s="43">
        <f>SUM(DB27:DB28)</f>
        <v>1818.2456</v>
      </c>
      <c r="DC26" s="43">
        <f>SUM(DC27:DC28)</f>
        <v>1877.1258</v>
      </c>
      <c r="DD26" s="43">
        <f>SUM(DD27:DD28)</f>
        <v>1938.3613</v>
      </c>
      <c r="DE26" s="43">
        <f>SUM(DE27:DE28)</f>
        <v>2002.0461</v>
      </c>
    </row>
    <row r="27" spans="1:109" s="5" customFormat="1" ht="22.5" customHeight="1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67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77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45">
        <v>346.24</v>
      </c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2">
        <v>346.24</v>
      </c>
      <c r="DC27" s="42">
        <v>346.24</v>
      </c>
      <c r="DD27" s="42">
        <v>346.24</v>
      </c>
      <c r="DE27" s="42">
        <v>346.24</v>
      </c>
    </row>
    <row r="28" spans="1:109" s="5" customFormat="1" ht="11.25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77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30">
        <v>1415.39</v>
      </c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2"/>
      <c r="DB28" s="42">
        <v>1472.0056</v>
      </c>
      <c r="DC28" s="42">
        <v>1530.8858</v>
      </c>
      <c r="DD28" s="42">
        <v>1592.1213</v>
      </c>
      <c r="DE28" s="42">
        <v>1655.8061</v>
      </c>
    </row>
    <row r="29" spans="1:109" s="5" customFormat="1" ht="11.25">
      <c r="A29" s="24" t="s">
        <v>26</v>
      </c>
      <c r="B29" s="25"/>
      <c r="C29" s="25"/>
      <c r="D29" s="25"/>
      <c r="E29" s="25"/>
      <c r="F29" s="25"/>
      <c r="G29" s="25"/>
      <c r="H29" s="26"/>
      <c r="I29" s="9"/>
      <c r="J29" s="27" t="s">
        <v>94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8"/>
      <c r="BX29" s="19" t="s">
        <v>77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33">
        <f>SUM(CH30:DA33)</f>
        <v>103481.58</v>
      </c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5"/>
      <c r="DB29" s="43">
        <f>SUM(DB30:DB33)</f>
        <v>101584.29</v>
      </c>
      <c r="DC29" s="43">
        <f>SUM(DC30:DC33)</f>
        <v>99730.89</v>
      </c>
      <c r="DD29" s="43">
        <f>SUM(DD30:DD33)</f>
        <v>97923.57</v>
      </c>
      <c r="DE29" s="43">
        <f>SUM(DE30:DE33)</f>
        <v>96161.81</v>
      </c>
    </row>
    <row r="30" spans="1:109" s="5" customFormat="1" ht="11.25" customHeight="1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77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30">
        <v>100502.47</v>
      </c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2"/>
      <c r="DB30" s="42">
        <v>98605.18</v>
      </c>
      <c r="DC30" s="42">
        <v>96751.78</v>
      </c>
      <c r="DD30" s="42">
        <v>94944.46</v>
      </c>
      <c r="DE30" s="42">
        <v>93182.7</v>
      </c>
    </row>
    <row r="31" spans="1:109" s="5" customFormat="1" ht="11.25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77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30">
        <v>36.58</v>
      </c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2"/>
      <c r="DB31" s="42">
        <v>36.58</v>
      </c>
      <c r="DC31" s="42">
        <v>36.58</v>
      </c>
      <c r="DD31" s="42">
        <v>36.58</v>
      </c>
      <c r="DE31" s="42">
        <v>36.58</v>
      </c>
    </row>
    <row r="32" spans="1:109" s="5" customFormat="1" ht="11.25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77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30">
        <v>1669.65</v>
      </c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2"/>
      <c r="DB32" s="42">
        <v>1669.65</v>
      </c>
      <c r="DC32" s="42">
        <v>1669.65</v>
      </c>
      <c r="DD32" s="42">
        <v>1669.65</v>
      </c>
      <c r="DE32" s="42">
        <v>1669.65</v>
      </c>
    </row>
    <row r="33" spans="1:109" s="5" customFormat="1" ht="11.25">
      <c r="A33" s="19" t="s">
        <v>108</v>
      </c>
      <c r="B33" s="20"/>
      <c r="C33" s="20"/>
      <c r="D33" s="20"/>
      <c r="E33" s="20"/>
      <c r="F33" s="20"/>
      <c r="G33" s="20"/>
      <c r="H33" s="21"/>
      <c r="I33" s="11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77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30">
        <v>1272.88</v>
      </c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2"/>
      <c r="DB33" s="42">
        <v>1272.88</v>
      </c>
      <c r="DC33" s="42">
        <v>1272.88</v>
      </c>
      <c r="DD33" s="42">
        <v>1272.88</v>
      </c>
      <c r="DE33" s="42">
        <v>1272.88</v>
      </c>
    </row>
    <row r="34" spans="1:109" s="5" customFormat="1" ht="11.25">
      <c r="A34" s="24" t="s">
        <v>40</v>
      </c>
      <c r="B34" s="25"/>
      <c r="C34" s="25"/>
      <c r="D34" s="25"/>
      <c r="E34" s="25"/>
      <c r="F34" s="25"/>
      <c r="G34" s="25"/>
      <c r="H34" s="26"/>
      <c r="I34" s="9"/>
      <c r="J34" s="27" t="s">
        <v>79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/>
      <c r="BX34" s="19" t="s">
        <v>77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33">
        <f>SUM(CH35:CX39)</f>
        <v>81624.6188</v>
      </c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5"/>
      <c r="DB34" s="43">
        <f>SUM(DB35:DB39)</f>
        <v>83901.49239999999</v>
      </c>
      <c r="DC34" s="43">
        <f>SUM(DC35:DC39)</f>
        <v>80622.5192</v>
      </c>
      <c r="DD34" s="43">
        <f>SUM(DD35:DD39)</f>
        <v>83847.4029</v>
      </c>
      <c r="DE34" s="43">
        <f>SUM(DE35:DE39)</f>
        <v>87201.2911</v>
      </c>
    </row>
    <row r="35" spans="1:109" s="5" customFormat="1" ht="11.25" customHeight="1">
      <c r="A35" s="19" t="s">
        <v>109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77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30">
        <v>4848.27</v>
      </c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2"/>
      <c r="DB35" s="42">
        <v>5042.2008</v>
      </c>
      <c r="DC35" s="42">
        <v>5243.8888</v>
      </c>
      <c r="DD35" s="42">
        <v>5453.6444</v>
      </c>
      <c r="DE35" s="42">
        <v>5671.7902</v>
      </c>
    </row>
    <row r="36" spans="1:109" s="5" customFormat="1" ht="11.25">
      <c r="A36" s="19" t="s">
        <v>110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77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30">
        <v>7254.99</v>
      </c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2"/>
      <c r="DB36" s="42">
        <v>7545.1896</v>
      </c>
      <c r="DC36" s="42">
        <v>7846.9972</v>
      </c>
      <c r="DD36" s="42">
        <v>8160.8771</v>
      </c>
      <c r="DE36" s="42">
        <v>8487.3122</v>
      </c>
    </row>
    <row r="37" spans="1:109" s="5" customFormat="1" ht="11.25">
      <c r="A37" s="19" t="s">
        <v>111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77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30">
        <v>2156.96</v>
      </c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2"/>
      <c r="DB37" s="42">
        <v>2243.2384</v>
      </c>
      <c r="DC37" s="42">
        <v>2332.9679</v>
      </c>
      <c r="DD37" s="42">
        <v>2426.2867</v>
      </c>
      <c r="DE37" s="42">
        <v>2523.3381</v>
      </c>
    </row>
    <row r="38" spans="1:109" s="5" customFormat="1" ht="11.25">
      <c r="A38" s="19" t="s">
        <v>112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77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30">
        <v>1766.9</v>
      </c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2"/>
      <c r="DB38" s="42">
        <v>1820</v>
      </c>
      <c r="DC38" s="42">
        <v>1874.6</v>
      </c>
      <c r="DD38" s="42">
        <v>1949.584</v>
      </c>
      <c r="DE38" s="42">
        <v>2027.5674</v>
      </c>
    </row>
    <row r="39" spans="1:109" s="5" customFormat="1" ht="11.25" customHeight="1">
      <c r="A39" s="19" t="s">
        <v>113</v>
      </c>
      <c r="B39" s="20"/>
      <c r="C39" s="20"/>
      <c r="D39" s="20"/>
      <c r="E39" s="20"/>
      <c r="F39" s="20"/>
      <c r="G39" s="20"/>
      <c r="H39" s="21"/>
      <c r="I39" s="11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77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30">
        <f>SUM(CH40:DA43)</f>
        <v>65597.4988</v>
      </c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2"/>
      <c r="DB39" s="42">
        <f>SUM(DB40:DB43)</f>
        <v>67250.8636</v>
      </c>
      <c r="DC39" s="42">
        <f>SUM(DC40:DC43)</f>
        <v>63324.0653</v>
      </c>
      <c r="DD39" s="42">
        <f>SUM(DD40:DD43)</f>
        <v>65857.0107</v>
      </c>
      <c r="DE39" s="42">
        <f>SUM(DE40:DE43)</f>
        <v>68491.2832</v>
      </c>
    </row>
    <row r="40" spans="1:109" s="5" customFormat="1" ht="11.25" customHeight="1">
      <c r="A40" s="19" t="s">
        <v>114</v>
      </c>
      <c r="B40" s="20"/>
      <c r="C40" s="20"/>
      <c r="D40" s="20"/>
      <c r="E40" s="20"/>
      <c r="F40" s="20"/>
      <c r="G40" s="20"/>
      <c r="H40" s="21"/>
      <c r="I40" s="11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77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30">
        <v>0</v>
      </c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2"/>
      <c r="DB40" s="42">
        <v>0</v>
      </c>
      <c r="DC40" s="42">
        <v>0</v>
      </c>
      <c r="DD40" s="42">
        <v>0</v>
      </c>
      <c r="DE40" s="42">
        <v>0</v>
      </c>
    </row>
    <row r="41" spans="1:109" s="5" customFormat="1" ht="22.5" customHeight="1">
      <c r="A41" s="19" t="s">
        <v>115</v>
      </c>
      <c r="B41" s="20"/>
      <c r="C41" s="20"/>
      <c r="D41" s="20"/>
      <c r="E41" s="20"/>
      <c r="F41" s="20"/>
      <c r="G41" s="20"/>
      <c r="H41" s="21"/>
      <c r="I41" s="11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77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48">
        <v>17729.3688</v>
      </c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50"/>
      <c r="DB41" s="42">
        <v>18438.5436</v>
      </c>
      <c r="DC41" s="42">
        <v>19176.0853</v>
      </c>
      <c r="DD41" s="42">
        <v>19943.1287</v>
      </c>
      <c r="DE41" s="42">
        <v>20740.8539</v>
      </c>
    </row>
    <row r="42" spans="1:109" s="5" customFormat="1" ht="11.25" customHeight="1">
      <c r="A42" s="19" t="s">
        <v>116</v>
      </c>
      <c r="B42" s="20"/>
      <c r="C42" s="20"/>
      <c r="D42" s="20"/>
      <c r="E42" s="20"/>
      <c r="F42" s="20"/>
      <c r="G42" s="20"/>
      <c r="H42" s="21"/>
      <c r="I42" s="11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77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30">
        <v>17191.1</v>
      </c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2"/>
      <c r="DB42" s="42">
        <v>17191.1</v>
      </c>
      <c r="DC42" s="42">
        <v>11553.3</v>
      </c>
      <c r="DD42" s="42">
        <v>12015.432</v>
      </c>
      <c r="DE42" s="42">
        <v>12496.0493</v>
      </c>
    </row>
    <row r="43" spans="1:109" s="5" customFormat="1" ht="11.25" customHeight="1">
      <c r="A43" s="19" t="s">
        <v>117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77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30">
        <v>30677.03</v>
      </c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2"/>
      <c r="DB43" s="42">
        <v>31621.22</v>
      </c>
      <c r="DC43" s="42">
        <v>32594.68</v>
      </c>
      <c r="DD43" s="42">
        <v>33898.45</v>
      </c>
      <c r="DE43" s="42">
        <v>35254.38</v>
      </c>
    </row>
    <row r="44" spans="1:109" s="5" customFormat="1" ht="11.25" customHeight="1">
      <c r="A44" s="24" t="s">
        <v>41</v>
      </c>
      <c r="B44" s="25"/>
      <c r="C44" s="25"/>
      <c r="D44" s="25"/>
      <c r="E44" s="25"/>
      <c r="F44" s="25"/>
      <c r="G44" s="25"/>
      <c r="H44" s="26"/>
      <c r="I44" s="9"/>
      <c r="J44" s="27" t="s">
        <v>31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19" t="s">
        <v>77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33">
        <v>18585.13</v>
      </c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5"/>
      <c r="DB44" s="43">
        <v>18585.13</v>
      </c>
      <c r="DC44" s="43">
        <v>18585.13</v>
      </c>
      <c r="DD44" s="43">
        <v>18585.13</v>
      </c>
      <c r="DE44" s="43">
        <v>18585.13</v>
      </c>
    </row>
    <row r="45" spans="1:109" s="5" customFormat="1" ht="11.25" customHeight="1">
      <c r="A45" s="24" t="s">
        <v>42</v>
      </c>
      <c r="B45" s="25"/>
      <c r="C45" s="25"/>
      <c r="D45" s="25"/>
      <c r="E45" s="25"/>
      <c r="F45" s="25"/>
      <c r="G45" s="25"/>
      <c r="H45" s="26"/>
      <c r="I45" s="9"/>
      <c r="J45" s="27" t="s">
        <v>32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19" t="s">
        <v>77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33">
        <f>SUM(CH46:DA51)</f>
        <v>18169.53</v>
      </c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5"/>
      <c r="DB45" s="43">
        <f>SUM(DB46:DB51)</f>
        <v>18868.3756</v>
      </c>
      <c r="DC45" s="43">
        <f>SUM(DC46:DC51)</f>
        <v>19594.3079</v>
      </c>
      <c r="DD45" s="43">
        <f>SUM(DD46:DD51)</f>
        <v>20378.0805</v>
      </c>
      <c r="DE45" s="43">
        <f>SUM(DE46:DE51)</f>
        <v>21193.207000000002</v>
      </c>
    </row>
    <row r="46" spans="1:109" s="5" customFormat="1" ht="11.25" customHeight="1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77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30">
        <v>1026.22</v>
      </c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2"/>
      <c r="DB46" s="42">
        <v>1067.2688</v>
      </c>
      <c r="DC46" s="42">
        <v>1109.9596</v>
      </c>
      <c r="DD46" s="42">
        <v>1154.3579</v>
      </c>
      <c r="DE46" s="42">
        <v>1200.5323</v>
      </c>
    </row>
    <row r="47" spans="1:109" s="5" customFormat="1" ht="11.25" customHeight="1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77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30">
        <v>6506.16</v>
      </c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2"/>
      <c r="DB47" s="42">
        <v>6766.4064</v>
      </c>
      <c r="DC47" s="42">
        <v>7037.0627</v>
      </c>
      <c r="DD47" s="42">
        <v>7318.5452</v>
      </c>
      <c r="DE47" s="42">
        <v>7611.287</v>
      </c>
    </row>
    <row r="48" spans="1:109" s="5" customFormat="1" ht="11.25" customHeight="1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77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30">
        <v>2311.14</v>
      </c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2"/>
      <c r="DB48" s="42">
        <v>2380.47</v>
      </c>
      <c r="DC48" s="42">
        <v>2451.89</v>
      </c>
      <c r="DD48" s="42">
        <v>2549.97</v>
      </c>
      <c r="DE48" s="42">
        <v>2651.97</v>
      </c>
    </row>
    <row r="49" spans="1:109" s="5" customFormat="1" ht="11.25" customHeight="1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77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30">
        <v>0</v>
      </c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2"/>
      <c r="DB49" s="42">
        <v>0</v>
      </c>
      <c r="DC49" s="42">
        <v>0</v>
      </c>
      <c r="DD49" s="42">
        <v>0</v>
      </c>
      <c r="DE49" s="42">
        <v>0</v>
      </c>
    </row>
    <row r="50" spans="1:109" s="5" customFormat="1" ht="11.25" customHeight="1">
      <c r="A50" s="19" t="s">
        <v>118</v>
      </c>
      <c r="B50" s="20"/>
      <c r="C50" s="20"/>
      <c r="D50" s="20"/>
      <c r="E50" s="20"/>
      <c r="F50" s="20"/>
      <c r="G50" s="20"/>
      <c r="H50" s="21"/>
      <c r="I50" s="11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77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30">
        <v>485.5</v>
      </c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2"/>
      <c r="DB50" s="42">
        <v>500.1</v>
      </c>
      <c r="DC50" s="42">
        <v>515.1</v>
      </c>
      <c r="DD50" s="42">
        <v>535.7</v>
      </c>
      <c r="DE50" s="42">
        <v>557.13</v>
      </c>
    </row>
    <row r="51" spans="1:109" s="5" customFormat="1" ht="11.25" customHeight="1">
      <c r="A51" s="19" t="s">
        <v>119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77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30">
        <v>7840.51</v>
      </c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2"/>
      <c r="DB51" s="42">
        <v>8154.1304</v>
      </c>
      <c r="DC51" s="42">
        <v>8480.2956</v>
      </c>
      <c r="DD51" s="42">
        <v>8819.5074</v>
      </c>
      <c r="DE51" s="42">
        <v>9172.2877</v>
      </c>
    </row>
    <row r="52" spans="1:109" s="5" customFormat="1" ht="11.25" customHeight="1">
      <c r="A52" s="24">
        <v>2</v>
      </c>
      <c r="B52" s="25"/>
      <c r="C52" s="25"/>
      <c r="D52" s="25"/>
      <c r="E52" s="25"/>
      <c r="F52" s="25"/>
      <c r="G52" s="25"/>
      <c r="H52" s="26"/>
      <c r="I52" s="9"/>
      <c r="J52" s="27" t="s">
        <v>35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8"/>
      <c r="BX52" s="19" t="s">
        <v>77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33">
        <v>46766.41</v>
      </c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5"/>
      <c r="DB52" s="43">
        <v>36138.57</v>
      </c>
      <c r="DC52" s="43">
        <v>13067.97</v>
      </c>
      <c r="DD52" s="43">
        <v>11774.67</v>
      </c>
      <c r="DE52" s="43">
        <v>11795.65</v>
      </c>
    </row>
    <row r="53" spans="1:109" s="5" customFormat="1" ht="11.25" customHeight="1">
      <c r="A53" s="24">
        <v>3</v>
      </c>
      <c r="B53" s="25"/>
      <c r="C53" s="25"/>
      <c r="D53" s="25"/>
      <c r="E53" s="25"/>
      <c r="F53" s="25"/>
      <c r="G53" s="25"/>
      <c r="H53" s="26"/>
      <c r="I53" s="9"/>
      <c r="J53" s="27" t="s">
        <v>80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19" t="s">
        <v>77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33">
        <f>SUM(CH54:DA58)</f>
        <v>12414.88</v>
      </c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5"/>
      <c r="DB53" s="43">
        <f>SUM(DB54:DB58)</f>
        <v>12798.400000000001</v>
      </c>
      <c r="DC53" s="43">
        <f>SUM(DC54:DC58)</f>
        <v>13228.35</v>
      </c>
      <c r="DD53" s="43">
        <f>SUM(DD54:DD58)</f>
        <v>33050.47</v>
      </c>
      <c r="DE53" s="43">
        <f>SUM(DE54:DE58)</f>
        <v>55531.130000000005</v>
      </c>
    </row>
    <row r="54" spans="1:109" s="5" customFormat="1" ht="11.25" customHeight="1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77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30">
        <v>2850.5</v>
      </c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2"/>
      <c r="DB54" s="42">
        <v>2955.97</v>
      </c>
      <c r="DC54" s="42">
        <v>3074.21</v>
      </c>
      <c r="DD54" s="42">
        <v>3197.18</v>
      </c>
      <c r="DE54" s="42">
        <v>3325.07</v>
      </c>
    </row>
    <row r="55" spans="1:109" s="5" customFormat="1" ht="11.25" customHeight="1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77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30">
        <v>0</v>
      </c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2"/>
      <c r="DB55" s="42">
        <v>0</v>
      </c>
      <c r="DC55" s="42">
        <v>0</v>
      </c>
      <c r="DD55" s="42">
        <v>0</v>
      </c>
      <c r="DE55" s="42">
        <v>0</v>
      </c>
    </row>
    <row r="56" spans="1:109" s="5" customFormat="1" ht="11.25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77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30">
        <v>7334.9</v>
      </c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2"/>
      <c r="DB56" s="42">
        <v>7606.3</v>
      </c>
      <c r="DC56" s="42">
        <v>7910.55</v>
      </c>
      <c r="DD56" s="42">
        <v>8226.97</v>
      </c>
      <c r="DE56" s="42">
        <v>8556.05</v>
      </c>
    </row>
    <row r="57" spans="1:109" s="5" customFormat="1" ht="11.25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77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30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2"/>
      <c r="DB57" s="38"/>
      <c r="DC57" s="38"/>
      <c r="DD57" s="38"/>
      <c r="DE57" s="38"/>
    </row>
    <row r="58" spans="1:109" s="5" customFormat="1" ht="11.25">
      <c r="A58" s="19" t="s">
        <v>120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77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30">
        <v>2229.48</v>
      </c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2"/>
      <c r="DB58" s="42">
        <v>2236.13</v>
      </c>
      <c r="DC58" s="42">
        <v>2243.59</v>
      </c>
      <c r="DD58" s="42">
        <v>21626.32</v>
      </c>
      <c r="DE58" s="42">
        <v>43650.01</v>
      </c>
    </row>
    <row r="59" spans="1:109" s="5" customFormat="1" ht="11.25">
      <c r="A59" s="24">
        <v>4</v>
      </c>
      <c r="B59" s="25"/>
      <c r="C59" s="25"/>
      <c r="D59" s="25"/>
      <c r="E59" s="25"/>
      <c r="F59" s="25"/>
      <c r="G59" s="25"/>
      <c r="H59" s="26"/>
      <c r="I59" s="9"/>
      <c r="J59" s="27" t="s">
        <v>68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19" t="s">
        <v>77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33">
        <f>CH60+CH65</f>
        <v>1833.725</v>
      </c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5"/>
      <c r="DB59" s="43">
        <f>DB60+DB65</f>
        <v>1901.575</v>
      </c>
      <c r="DC59" s="43">
        <f>DC60+DC65</f>
        <v>1977.6375</v>
      </c>
      <c r="DD59" s="43">
        <f>DD60+DD65</f>
        <v>2056.7425</v>
      </c>
      <c r="DE59" s="43">
        <f>DE60+DE65</f>
        <v>2139.012499999999</v>
      </c>
    </row>
    <row r="60" spans="1:109" s="5" customFormat="1" ht="11.25">
      <c r="A60" s="24" t="s">
        <v>53</v>
      </c>
      <c r="B60" s="25"/>
      <c r="C60" s="25"/>
      <c r="D60" s="25"/>
      <c r="E60" s="25"/>
      <c r="F60" s="25"/>
      <c r="G60" s="25"/>
      <c r="H60" s="26"/>
      <c r="I60" s="9"/>
      <c r="J60" s="27" t="s">
        <v>52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19" t="s">
        <v>77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19">
        <v>0</v>
      </c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  <c r="DB60" s="41">
        <v>0</v>
      </c>
      <c r="DC60" s="41">
        <v>0</v>
      </c>
      <c r="DD60" s="41">
        <v>0</v>
      </c>
      <c r="DE60" s="41">
        <v>0</v>
      </c>
    </row>
    <row r="61" spans="1:109" s="5" customFormat="1" ht="11.25">
      <c r="A61" s="19" t="s">
        <v>69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77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19">
        <v>0</v>
      </c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1"/>
      <c r="DB61" s="41">
        <v>0</v>
      </c>
      <c r="DC61" s="41">
        <v>0</v>
      </c>
      <c r="DD61" s="41">
        <v>0</v>
      </c>
      <c r="DE61" s="41">
        <v>0</v>
      </c>
    </row>
    <row r="62" spans="1:109" s="5" customFormat="1" ht="11.25">
      <c r="A62" s="19" t="s">
        <v>70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77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19">
        <v>0</v>
      </c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1"/>
      <c r="DB62" s="41">
        <v>0</v>
      </c>
      <c r="DC62" s="41">
        <v>0</v>
      </c>
      <c r="DD62" s="41">
        <v>0</v>
      </c>
      <c r="DE62" s="41">
        <v>0</v>
      </c>
    </row>
    <row r="63" spans="1:109" s="5" customFormat="1" ht="11.25">
      <c r="A63" s="19" t="s">
        <v>121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77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19">
        <v>0</v>
      </c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1"/>
      <c r="DB63" s="41">
        <v>0</v>
      </c>
      <c r="DC63" s="41">
        <v>0</v>
      </c>
      <c r="DD63" s="41">
        <v>0</v>
      </c>
      <c r="DE63" s="41">
        <v>0</v>
      </c>
    </row>
    <row r="64" spans="1:109" s="5" customFormat="1" ht="22.5" customHeight="1">
      <c r="A64" s="19" t="s">
        <v>122</v>
      </c>
      <c r="B64" s="20"/>
      <c r="C64" s="20"/>
      <c r="D64" s="20"/>
      <c r="E64" s="20"/>
      <c r="F64" s="20"/>
      <c r="G64" s="20"/>
      <c r="H64" s="21"/>
      <c r="I64" s="11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77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19">
        <v>0</v>
      </c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1"/>
      <c r="DB64" s="41">
        <v>0</v>
      </c>
      <c r="DC64" s="41">
        <v>0</v>
      </c>
      <c r="DD64" s="41">
        <v>0</v>
      </c>
      <c r="DE64" s="41">
        <v>0</v>
      </c>
    </row>
    <row r="65" spans="1:109" s="5" customFormat="1" ht="11.25">
      <c r="A65" s="24" t="s">
        <v>81</v>
      </c>
      <c r="B65" s="25"/>
      <c r="C65" s="25"/>
      <c r="D65" s="25"/>
      <c r="E65" s="25"/>
      <c r="F65" s="25"/>
      <c r="G65" s="25"/>
      <c r="H65" s="26"/>
      <c r="I65" s="9"/>
      <c r="J65" s="27" t="s">
        <v>57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8"/>
      <c r="BX65" s="19" t="s">
        <v>77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30">
        <v>1833.725</v>
      </c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2"/>
      <c r="DB65" s="42">
        <v>1901.575</v>
      </c>
      <c r="DC65" s="42">
        <v>1977.6375</v>
      </c>
      <c r="DD65" s="42">
        <v>2056.7425</v>
      </c>
      <c r="DE65" s="42">
        <v>2139.012499999999</v>
      </c>
    </row>
    <row r="66" spans="1:109" s="5" customFormat="1" ht="11.25">
      <c r="A66" s="24">
        <v>5</v>
      </c>
      <c r="B66" s="25"/>
      <c r="C66" s="25"/>
      <c r="D66" s="25"/>
      <c r="E66" s="25"/>
      <c r="F66" s="25"/>
      <c r="G66" s="25"/>
      <c r="H66" s="26"/>
      <c r="I66" s="9"/>
      <c r="J66" s="27" t="s">
        <v>58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8"/>
      <c r="BX66" s="19" t="s">
        <v>77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33">
        <v>1625714.2</v>
      </c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5"/>
      <c r="DB66" s="43">
        <v>1681571.61</v>
      </c>
      <c r="DC66" s="43">
        <v>1746175.63</v>
      </c>
      <c r="DD66" s="43">
        <v>1816022.65</v>
      </c>
      <c r="DE66" s="43">
        <v>1888663.56</v>
      </c>
    </row>
    <row r="67" spans="1:109" s="5" customFormat="1" ht="11.25">
      <c r="A67" s="24" t="s">
        <v>59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6"/>
      <c r="DB67" s="38"/>
      <c r="DC67" s="38"/>
      <c r="DD67" s="38"/>
      <c r="DE67" s="38"/>
    </row>
    <row r="68" spans="1:109" s="5" customFormat="1" ht="11.25" customHeight="1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71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51">
        <v>1920</v>
      </c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3"/>
      <c r="DB68" s="54">
        <v>1920</v>
      </c>
      <c r="DC68" s="54">
        <v>1920</v>
      </c>
      <c r="DD68" s="54">
        <v>1920</v>
      </c>
      <c r="DE68" s="54">
        <v>1920</v>
      </c>
    </row>
    <row r="69" spans="1:109" s="5" customFormat="1" ht="11.25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30">
        <v>9449.78</v>
      </c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2"/>
      <c r="DB69" s="42">
        <v>9449.78</v>
      </c>
      <c r="DC69" s="42">
        <v>9449.78</v>
      </c>
      <c r="DD69" s="42">
        <v>9449.78</v>
      </c>
      <c r="DE69" s="42">
        <v>9449.78</v>
      </c>
    </row>
    <row r="70" spans="1:109" s="5" customFormat="1" ht="11.25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82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19">
        <v>727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  <c r="DB70" s="41">
        <v>727</v>
      </c>
      <c r="DC70" s="41">
        <v>727</v>
      </c>
      <c r="DD70" s="41">
        <v>727</v>
      </c>
      <c r="DE70" s="41">
        <v>727</v>
      </c>
    </row>
    <row r="71" spans="1:109" s="5" customFormat="1" ht="11.25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83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19">
        <v>48.4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  <c r="DB71" s="41">
        <v>48.4</v>
      </c>
      <c r="DC71" s="41">
        <v>48.4</v>
      </c>
      <c r="DD71" s="41">
        <v>48.4</v>
      </c>
      <c r="DE71" s="41">
        <v>48.4</v>
      </c>
    </row>
  </sheetData>
  <sheetProtection/>
  <mergeCells count="254">
    <mergeCell ref="A3:DE3"/>
    <mergeCell ref="A6:DE6"/>
    <mergeCell ref="CI4:CV4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O7:CO7"/>
    <mergeCell ref="AO8:CO8"/>
    <mergeCell ref="A10:H10"/>
    <mergeCell ref="I10:BW10"/>
    <mergeCell ref="BX10:CG10"/>
    <mergeCell ref="CH10:DA10"/>
    <mergeCell ref="P4:BR4"/>
    <mergeCell ref="BS4:CD4"/>
    <mergeCell ref="CE4:CH4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60" r:id="rId1"/>
  <headerFooter alignWithMargins="0">
    <oddHeader>&amp;R&amp;"Times New Roman,обычный"&amp;7Подготовлено с использованием &amp;"Times New Roman,полужирный"КонсультантПлюс</oddHeader>
  </headerFooter>
  <colBreaks count="1" manualBreakCount="1">
    <brk id="116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A71"/>
  <sheetViews>
    <sheetView view="pageBreakPreview" zoomScaleSheetLayoutView="100" zoomScalePageLayoutView="0" workbookViewId="0" topLeftCell="A31">
      <selection activeCell="CH20" sqref="CH20:DA20"/>
    </sheetView>
  </sheetViews>
  <sheetFormatPr defaultColWidth="0.875" defaultRowHeight="12.75"/>
  <cols>
    <col min="1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128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 t="s">
        <v>65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 t="s">
        <v>127</v>
      </c>
      <c r="CF4" s="17"/>
      <c r="CG4" s="17"/>
      <c r="CH4" s="17"/>
      <c r="CI4" s="18" t="s">
        <v>72</v>
      </c>
      <c r="CJ4" s="18"/>
      <c r="CK4" s="18"/>
      <c r="CL4" s="18"/>
      <c r="CM4" s="18"/>
      <c r="CN4" s="1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5" s="3" customFormat="1" ht="15.75">
      <c r="A6" s="15" t="s">
        <v>73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74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126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4" t="s">
        <v>75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="2" customFormat="1" ht="15"/>
    <row r="10" spans="1:105" s="5" customFormat="1" ht="60.75" customHeight="1">
      <c r="A10" s="29" t="s">
        <v>1</v>
      </c>
      <c r="B10" s="29"/>
      <c r="C10" s="29"/>
      <c r="D10" s="29"/>
      <c r="E10" s="29"/>
      <c r="F10" s="29"/>
      <c r="G10" s="29"/>
      <c r="H10" s="29"/>
      <c r="I10" s="29" t="s">
        <v>76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 t="s">
        <v>2</v>
      </c>
      <c r="BY10" s="29"/>
      <c r="BZ10" s="29"/>
      <c r="CA10" s="29"/>
      <c r="CB10" s="29"/>
      <c r="CC10" s="29"/>
      <c r="CD10" s="29"/>
      <c r="CE10" s="29"/>
      <c r="CF10" s="29"/>
      <c r="CG10" s="29"/>
      <c r="CH10" s="36" t="s">
        <v>129</v>
      </c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</row>
    <row r="11" spans="1:105" s="10" customFormat="1" ht="11.25" customHeight="1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77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33">
        <f>CH12+CH13+CH14+CH19+CH20</f>
        <v>1873756.3900000001</v>
      </c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5" customFormat="1" ht="11.25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7" t="s">
        <v>4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8"/>
      <c r="BX12" s="19" t="s">
        <v>77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33">
        <v>883586.8</v>
      </c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s="5" customFormat="1" ht="11.25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7" t="s">
        <v>6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8"/>
      <c r="BX13" s="19" t="s">
        <v>77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33">
        <v>266585.9</v>
      </c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5"/>
    </row>
    <row r="14" spans="1:105" s="5" customFormat="1" ht="11.25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7" t="s">
        <v>85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19" t="s">
        <v>77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33">
        <f>SUM(CH15:DA18)</f>
        <v>221501.2</v>
      </c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5" customFormat="1" ht="11.25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78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77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30">
        <v>162464.3</v>
      </c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1:105" s="5" customFormat="1" ht="11.25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77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30">
        <v>15650.89</v>
      </c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</row>
    <row r="17" spans="1:105" s="5" customFormat="1" ht="11.25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77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30">
        <v>36095.39</v>
      </c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</row>
    <row r="18" spans="1:105" s="5" customFormat="1" ht="11.25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77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30">
        <v>7290.62</v>
      </c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</row>
    <row r="19" spans="1:105" s="5" customFormat="1" ht="11.25">
      <c r="A19" s="24" t="s">
        <v>12</v>
      </c>
      <c r="B19" s="25"/>
      <c r="C19" s="25"/>
      <c r="D19" s="25"/>
      <c r="E19" s="25"/>
      <c r="F19" s="25"/>
      <c r="G19" s="25"/>
      <c r="H19" s="26"/>
      <c r="I19" s="9"/>
      <c r="J19" s="27" t="s">
        <v>88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8"/>
      <c r="BX19" s="19" t="s">
        <v>77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33">
        <v>188340.83</v>
      </c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</row>
    <row r="20" spans="1:105" s="5" customFormat="1" ht="11.25">
      <c r="A20" s="24" t="s">
        <v>13</v>
      </c>
      <c r="B20" s="25"/>
      <c r="C20" s="25"/>
      <c r="D20" s="25"/>
      <c r="E20" s="25"/>
      <c r="F20" s="25"/>
      <c r="G20" s="25"/>
      <c r="H20" s="26"/>
      <c r="I20" s="9"/>
      <c r="J20" s="27" t="s">
        <v>124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8"/>
      <c r="BX20" s="19" t="s">
        <v>77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33">
        <f>CH21+CH26+CH29+CH34+CH44+CH45</f>
        <v>313741.66000000003</v>
      </c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6"/>
    </row>
    <row r="21" spans="1:105" s="5" customFormat="1" ht="11.25">
      <c r="A21" s="24" t="s">
        <v>14</v>
      </c>
      <c r="B21" s="25"/>
      <c r="C21" s="25"/>
      <c r="D21" s="25"/>
      <c r="E21" s="25"/>
      <c r="F21" s="25"/>
      <c r="G21" s="25"/>
      <c r="H21" s="26"/>
      <c r="I21" s="9"/>
      <c r="J21" s="27" t="s">
        <v>89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8"/>
      <c r="BX21" s="19" t="s">
        <v>77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33">
        <v>48202.5</v>
      </c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6"/>
    </row>
    <row r="22" spans="1:105" s="5" customFormat="1" ht="11.25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77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30">
        <v>8782.3</v>
      </c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</row>
    <row r="23" spans="1:105" s="5" customFormat="1" ht="11.25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77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30">
        <v>38342.1</v>
      </c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2"/>
    </row>
    <row r="24" spans="1:105" s="5" customFormat="1" ht="22.5" customHeight="1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77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19">
        <v>0</v>
      </c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5" customFormat="1" ht="11.25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77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19">
        <v>1072.7</v>
      </c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5" customFormat="1" ht="11.25">
      <c r="A26" s="24" t="s">
        <v>23</v>
      </c>
      <c r="B26" s="25"/>
      <c r="C26" s="25"/>
      <c r="D26" s="25"/>
      <c r="E26" s="25"/>
      <c r="F26" s="25"/>
      <c r="G26" s="25"/>
      <c r="H26" s="26"/>
      <c r="I26" s="9"/>
      <c r="J26" s="27" t="s">
        <v>66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8"/>
      <c r="BX26" s="19" t="s">
        <v>77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33">
        <f>SUM(CH27:DA28)</f>
        <v>1855</v>
      </c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</row>
    <row r="27" spans="1:105" s="5" customFormat="1" ht="22.5" customHeight="1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67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77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19">
        <v>375</v>
      </c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1"/>
    </row>
    <row r="28" spans="1:105" s="5" customFormat="1" ht="11.25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77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30">
        <v>1480</v>
      </c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2"/>
    </row>
    <row r="29" spans="1:105" s="5" customFormat="1" ht="11.25">
      <c r="A29" s="24" t="s">
        <v>26</v>
      </c>
      <c r="B29" s="25"/>
      <c r="C29" s="25"/>
      <c r="D29" s="25"/>
      <c r="E29" s="25"/>
      <c r="F29" s="25"/>
      <c r="G29" s="25"/>
      <c r="H29" s="26"/>
      <c r="I29" s="9"/>
      <c r="J29" s="27" t="s">
        <v>94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8"/>
      <c r="BX29" s="19" t="s">
        <v>77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33">
        <f>SUM(CH30:DA33)</f>
        <v>104130.89</v>
      </c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5"/>
    </row>
    <row r="30" spans="1:105" s="5" customFormat="1" ht="11.25" customHeight="1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77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30">
        <v>100502.47</v>
      </c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2"/>
    </row>
    <row r="31" spans="1:105" s="5" customFormat="1" ht="11.25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77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30">
        <v>206.3</v>
      </c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2"/>
    </row>
    <row r="32" spans="1:105" s="5" customFormat="1" ht="11.25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77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30">
        <v>1669.65</v>
      </c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2"/>
    </row>
    <row r="33" spans="1:105" s="5" customFormat="1" ht="11.25">
      <c r="A33" s="19" t="s">
        <v>108</v>
      </c>
      <c r="B33" s="20"/>
      <c r="C33" s="20"/>
      <c r="D33" s="20"/>
      <c r="E33" s="20"/>
      <c r="F33" s="20"/>
      <c r="G33" s="20"/>
      <c r="H33" s="21"/>
      <c r="I33" s="11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77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30">
        <v>1752.47</v>
      </c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2"/>
    </row>
    <row r="34" spans="1:105" s="5" customFormat="1" ht="11.25">
      <c r="A34" s="24" t="s">
        <v>40</v>
      </c>
      <c r="B34" s="25"/>
      <c r="C34" s="25"/>
      <c r="D34" s="25"/>
      <c r="E34" s="25"/>
      <c r="F34" s="25"/>
      <c r="G34" s="25"/>
      <c r="H34" s="26"/>
      <c r="I34" s="9"/>
      <c r="J34" s="27" t="s">
        <v>79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/>
      <c r="BX34" s="19" t="s">
        <v>77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33">
        <f>SUM(CH35:CX39)</f>
        <v>118618.83</v>
      </c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5"/>
    </row>
    <row r="35" spans="1:105" s="5" customFormat="1" ht="11.25" customHeight="1">
      <c r="A35" s="19" t="s">
        <v>109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77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30">
        <v>6475.9</v>
      </c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2"/>
    </row>
    <row r="36" spans="1:105" s="5" customFormat="1" ht="11.25">
      <c r="A36" s="19" t="s">
        <v>110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77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30">
        <v>8313.5</v>
      </c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2"/>
    </row>
    <row r="37" spans="1:105" s="5" customFormat="1" ht="11.25">
      <c r="A37" s="19" t="s">
        <v>111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77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30">
        <v>2525</v>
      </c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2"/>
    </row>
    <row r="38" spans="1:105" s="5" customFormat="1" ht="11.25">
      <c r="A38" s="19" t="s">
        <v>112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77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30">
        <v>1766.9</v>
      </c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2"/>
    </row>
    <row r="39" spans="1:105" s="5" customFormat="1" ht="11.25" customHeight="1">
      <c r="A39" s="19" t="s">
        <v>113</v>
      </c>
      <c r="B39" s="20"/>
      <c r="C39" s="20"/>
      <c r="D39" s="20"/>
      <c r="E39" s="20"/>
      <c r="F39" s="20"/>
      <c r="G39" s="20"/>
      <c r="H39" s="21"/>
      <c r="I39" s="11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77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30">
        <f>SUM(CH40:DA43)</f>
        <v>99537.53</v>
      </c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2"/>
    </row>
    <row r="40" spans="1:105" s="5" customFormat="1" ht="11.25" customHeight="1">
      <c r="A40" s="19" t="s">
        <v>114</v>
      </c>
      <c r="B40" s="20"/>
      <c r="C40" s="20"/>
      <c r="D40" s="20"/>
      <c r="E40" s="20"/>
      <c r="F40" s="20"/>
      <c r="G40" s="20"/>
      <c r="H40" s="21"/>
      <c r="I40" s="11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77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30">
        <v>0</v>
      </c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2"/>
    </row>
    <row r="41" spans="1:105" s="5" customFormat="1" ht="22.5" customHeight="1">
      <c r="A41" s="19" t="s">
        <v>115</v>
      </c>
      <c r="B41" s="20"/>
      <c r="C41" s="20"/>
      <c r="D41" s="20"/>
      <c r="E41" s="20"/>
      <c r="F41" s="20"/>
      <c r="G41" s="20"/>
      <c r="H41" s="21"/>
      <c r="I41" s="11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77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30">
        <v>27165.02</v>
      </c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2"/>
    </row>
    <row r="42" spans="1:105" s="5" customFormat="1" ht="11.25" customHeight="1">
      <c r="A42" s="19" t="s">
        <v>116</v>
      </c>
      <c r="B42" s="20"/>
      <c r="C42" s="20"/>
      <c r="D42" s="20"/>
      <c r="E42" s="20"/>
      <c r="F42" s="20"/>
      <c r="G42" s="20"/>
      <c r="H42" s="21"/>
      <c r="I42" s="11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77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30">
        <v>18477.58</v>
      </c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2"/>
    </row>
    <row r="43" spans="1:105" s="5" customFormat="1" ht="11.25" customHeight="1">
      <c r="A43" s="19" t="s">
        <v>117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77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30">
        <v>53894.93</v>
      </c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2"/>
    </row>
    <row r="44" spans="1:105" s="5" customFormat="1" ht="11.25" customHeight="1">
      <c r="A44" s="24" t="s">
        <v>41</v>
      </c>
      <c r="B44" s="25"/>
      <c r="C44" s="25"/>
      <c r="D44" s="25"/>
      <c r="E44" s="25"/>
      <c r="F44" s="25"/>
      <c r="G44" s="25"/>
      <c r="H44" s="26"/>
      <c r="I44" s="9"/>
      <c r="J44" s="27" t="s">
        <v>31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19" t="s">
        <v>77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33">
        <v>18585.13</v>
      </c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5"/>
    </row>
    <row r="45" spans="1:105" s="5" customFormat="1" ht="11.25" customHeight="1">
      <c r="A45" s="24" t="s">
        <v>42</v>
      </c>
      <c r="B45" s="25"/>
      <c r="C45" s="25"/>
      <c r="D45" s="25"/>
      <c r="E45" s="25"/>
      <c r="F45" s="25"/>
      <c r="G45" s="25"/>
      <c r="H45" s="26"/>
      <c r="I45" s="9"/>
      <c r="J45" s="27" t="s">
        <v>32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19" t="s">
        <v>77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33">
        <f>SUM(CH46:DA51)</f>
        <v>22349.309999999998</v>
      </c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5"/>
    </row>
    <row r="46" spans="1:105" s="5" customFormat="1" ht="11.25" customHeight="1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77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30">
        <v>1258.64</v>
      </c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2"/>
    </row>
    <row r="47" spans="1:105" s="5" customFormat="1" ht="11.25" customHeight="1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77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30">
        <v>8588.5</v>
      </c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2"/>
    </row>
    <row r="48" spans="1:105" s="5" customFormat="1" ht="11.25" customHeight="1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77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30">
        <v>2311.14</v>
      </c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2"/>
    </row>
    <row r="49" spans="1:105" s="5" customFormat="1" ht="11.25" customHeight="1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77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30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2"/>
    </row>
    <row r="50" spans="1:105" s="5" customFormat="1" ht="11.25" customHeight="1">
      <c r="A50" s="19" t="s">
        <v>118</v>
      </c>
      <c r="B50" s="20"/>
      <c r="C50" s="20"/>
      <c r="D50" s="20"/>
      <c r="E50" s="20"/>
      <c r="F50" s="20"/>
      <c r="G50" s="20"/>
      <c r="H50" s="21"/>
      <c r="I50" s="11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77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30">
        <v>485.5</v>
      </c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2"/>
    </row>
    <row r="51" spans="1:105" s="5" customFormat="1" ht="11.25" customHeight="1">
      <c r="A51" s="19" t="s">
        <v>119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77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30">
        <v>9705.53</v>
      </c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2"/>
    </row>
    <row r="52" spans="1:105" s="5" customFormat="1" ht="11.25" customHeight="1">
      <c r="A52" s="24">
        <v>2</v>
      </c>
      <c r="B52" s="25"/>
      <c r="C52" s="25"/>
      <c r="D52" s="25"/>
      <c r="E52" s="25"/>
      <c r="F52" s="25"/>
      <c r="G52" s="25"/>
      <c r="H52" s="26"/>
      <c r="I52" s="9"/>
      <c r="J52" s="27" t="s">
        <v>35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8"/>
      <c r="BX52" s="19" t="s">
        <v>77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33">
        <v>11717.8</v>
      </c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5"/>
    </row>
    <row r="53" spans="1:105" s="5" customFormat="1" ht="11.25" customHeight="1">
      <c r="A53" s="24">
        <v>3</v>
      </c>
      <c r="B53" s="25"/>
      <c r="C53" s="25"/>
      <c r="D53" s="25"/>
      <c r="E53" s="25"/>
      <c r="F53" s="25"/>
      <c r="G53" s="25"/>
      <c r="H53" s="26"/>
      <c r="I53" s="9"/>
      <c r="J53" s="27" t="s">
        <v>80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19" t="s">
        <v>77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33">
        <f>SUM(CH54:DA58)</f>
        <v>20252.850000000002</v>
      </c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5"/>
    </row>
    <row r="54" spans="1:105" s="5" customFormat="1" ht="11.25" customHeight="1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77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30">
        <v>2850.5</v>
      </c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2"/>
    </row>
    <row r="55" spans="1:105" s="5" customFormat="1" ht="11.25" customHeight="1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77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30">
        <v>6650.39</v>
      </c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2"/>
    </row>
    <row r="56" spans="1:105" s="5" customFormat="1" ht="11.25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77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30">
        <v>7334.9</v>
      </c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2"/>
    </row>
    <row r="57" spans="1:105" s="5" customFormat="1" ht="11.25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77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30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2"/>
    </row>
    <row r="58" spans="1:105" s="5" customFormat="1" ht="11.25">
      <c r="A58" s="19" t="s">
        <v>120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77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30">
        <v>3417.06</v>
      </c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2"/>
    </row>
    <row r="59" spans="1:105" s="5" customFormat="1" ht="11.25">
      <c r="A59" s="24">
        <v>4</v>
      </c>
      <c r="B59" s="25"/>
      <c r="C59" s="25"/>
      <c r="D59" s="25"/>
      <c r="E59" s="25"/>
      <c r="F59" s="25"/>
      <c r="G59" s="25"/>
      <c r="H59" s="26"/>
      <c r="I59" s="9"/>
      <c r="J59" s="27" t="s">
        <v>68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19" t="s">
        <v>77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33">
        <f>CH60+CH65</f>
        <v>39333.725</v>
      </c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5"/>
    </row>
    <row r="60" spans="1:105" s="5" customFormat="1" ht="11.25">
      <c r="A60" s="24" t="s">
        <v>53</v>
      </c>
      <c r="B60" s="25"/>
      <c r="C60" s="25"/>
      <c r="D60" s="25"/>
      <c r="E60" s="25"/>
      <c r="F60" s="25"/>
      <c r="G60" s="25"/>
      <c r="H60" s="26"/>
      <c r="I60" s="9"/>
      <c r="J60" s="27" t="s">
        <v>52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19" t="s">
        <v>77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33">
        <v>30000</v>
      </c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5"/>
    </row>
    <row r="61" spans="1:105" s="5" customFormat="1" ht="11.25">
      <c r="A61" s="19" t="s">
        <v>69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77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19">
        <v>0</v>
      </c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1"/>
    </row>
    <row r="62" spans="1:105" s="5" customFormat="1" ht="11.25">
      <c r="A62" s="19" t="s">
        <v>70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77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19">
        <v>0</v>
      </c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1"/>
    </row>
    <row r="63" spans="1:105" s="5" customFormat="1" ht="11.25">
      <c r="A63" s="19" t="s">
        <v>121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77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19">
        <v>0</v>
      </c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1"/>
    </row>
    <row r="64" spans="1:105" s="5" customFormat="1" ht="22.5" customHeight="1">
      <c r="A64" s="19" t="s">
        <v>122</v>
      </c>
      <c r="B64" s="20"/>
      <c r="C64" s="20"/>
      <c r="D64" s="20"/>
      <c r="E64" s="20"/>
      <c r="F64" s="20"/>
      <c r="G64" s="20"/>
      <c r="H64" s="21"/>
      <c r="I64" s="11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77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19">
        <v>0</v>
      </c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1"/>
    </row>
    <row r="65" spans="1:105" s="5" customFormat="1" ht="11.25">
      <c r="A65" s="24" t="s">
        <v>81</v>
      </c>
      <c r="B65" s="25"/>
      <c r="C65" s="25"/>
      <c r="D65" s="25"/>
      <c r="E65" s="25"/>
      <c r="F65" s="25"/>
      <c r="G65" s="25"/>
      <c r="H65" s="26"/>
      <c r="I65" s="9"/>
      <c r="J65" s="27" t="s">
        <v>57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8"/>
      <c r="BX65" s="19" t="s">
        <v>77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33">
        <v>9333.725</v>
      </c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5"/>
    </row>
    <row r="66" spans="1:105" s="5" customFormat="1" ht="11.25">
      <c r="A66" s="24">
        <v>5</v>
      </c>
      <c r="B66" s="25"/>
      <c r="C66" s="25"/>
      <c r="D66" s="25"/>
      <c r="E66" s="25"/>
      <c r="F66" s="25"/>
      <c r="G66" s="25"/>
      <c r="H66" s="26"/>
      <c r="I66" s="9"/>
      <c r="J66" s="27" t="s">
        <v>58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8"/>
      <c r="BX66" s="19" t="s">
        <v>77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33">
        <v>1921625.17</v>
      </c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5"/>
    </row>
    <row r="67" spans="1:105" s="5" customFormat="1" ht="11.25">
      <c r="A67" s="24" t="s">
        <v>59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6"/>
    </row>
    <row r="68" spans="1:105" s="5" customFormat="1" ht="11.25" customHeight="1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71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30">
        <v>2050</v>
      </c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2"/>
    </row>
    <row r="69" spans="1:105" s="5" customFormat="1" ht="11.25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30">
        <v>10385.38</v>
      </c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2"/>
    </row>
    <row r="70" spans="1:105" s="5" customFormat="1" ht="11.25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82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19">
        <v>727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83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19">
        <v>48.4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A38:H38"/>
    <mergeCell ref="J38:BW38"/>
    <mergeCell ref="BX38:CG38"/>
    <mergeCell ref="CH38:DA38"/>
    <mergeCell ref="A37:H37"/>
    <mergeCell ref="J37:BW37"/>
    <mergeCell ref="BX37:CG37"/>
    <mergeCell ref="CH37:DA37"/>
    <mergeCell ref="BX36:CG36"/>
    <mergeCell ref="CH36:DA36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Рассохина Маргарита Анатольевна</cp:lastModifiedBy>
  <cp:lastPrinted>2020-04-21T11:52:27Z</cp:lastPrinted>
  <dcterms:created xsi:type="dcterms:W3CDTF">2018-10-15T12:06:40Z</dcterms:created>
  <dcterms:modified xsi:type="dcterms:W3CDTF">2020-04-21T11:52:32Z</dcterms:modified>
  <cp:category/>
  <cp:version/>
  <cp:contentType/>
  <cp:contentStatus/>
</cp:coreProperties>
</file>